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расходы" sheetId="1" r:id="rId1"/>
    <sheet name="источники" sheetId="3" r:id="rId2"/>
  </sheets>
  <calcPr calcId="145621"/>
</workbook>
</file>

<file path=xl/calcChain.xml><?xml version="1.0" encoding="utf-8"?>
<calcChain xmlns="http://schemas.openxmlformats.org/spreadsheetml/2006/main">
  <c r="E9" i="1" l="1"/>
  <c r="F9" i="1"/>
  <c r="H9" i="3" l="1"/>
  <c r="F7" i="3"/>
  <c r="K14" i="1" l="1"/>
  <c r="H14" i="1"/>
  <c r="I14" i="1" s="1"/>
  <c r="I8" i="1"/>
  <c r="I9" i="1"/>
  <c r="I10" i="1"/>
  <c r="I11" i="1"/>
  <c r="I12" i="1"/>
  <c r="I13" i="1"/>
  <c r="I15" i="1"/>
  <c r="I16" i="1"/>
  <c r="I17" i="1"/>
  <c r="I18" i="1"/>
  <c r="F13" i="1" l="1"/>
  <c r="H14" i="3" l="1"/>
  <c r="G9" i="3"/>
  <c r="F9" i="3"/>
  <c r="E17" i="3"/>
  <c r="E16" i="3" s="1"/>
  <c r="D17" i="3"/>
  <c r="F17" i="1"/>
  <c r="H17" i="3" l="1"/>
  <c r="H16" i="3" s="1"/>
  <c r="H13" i="3"/>
  <c r="H12" i="3" s="1"/>
  <c r="H7" i="3"/>
  <c r="F17" i="3"/>
  <c r="F16" i="3" s="1"/>
  <c r="F14" i="3"/>
  <c r="F13" i="3" s="1"/>
  <c r="F12" i="3" s="1"/>
  <c r="E9" i="3"/>
  <c r="D16" i="3"/>
  <c r="D14" i="3"/>
  <c r="D13" i="3" s="1"/>
  <c r="D12" i="3" s="1"/>
  <c r="D9" i="3"/>
  <c r="D7" i="3"/>
  <c r="H11" i="3" l="1"/>
  <c r="F11" i="3"/>
  <c r="D11" i="3"/>
  <c r="D6" i="3"/>
  <c r="F16" i="1"/>
  <c r="D19" i="3" l="1"/>
  <c r="I9" i="3"/>
  <c r="H6" i="3" l="1"/>
  <c r="H19" i="3" s="1"/>
  <c r="F14" i="1" l="1"/>
  <c r="F6" i="3" l="1"/>
  <c r="F19" i="3" s="1"/>
  <c r="G7" i="3"/>
  <c r="I7" i="3"/>
  <c r="I6" i="3" s="1"/>
  <c r="E7" i="3"/>
  <c r="E6" i="3" s="1"/>
  <c r="G17" i="3"/>
  <c r="G16" i="3" s="1"/>
  <c r="I17" i="3"/>
  <c r="I16" i="3" s="1"/>
  <c r="G14" i="3"/>
  <c r="G13" i="3" s="1"/>
  <c r="G12" i="3" s="1"/>
  <c r="I14" i="3"/>
  <c r="I13" i="3" s="1"/>
  <c r="I12" i="3" s="1"/>
  <c r="E14" i="3"/>
  <c r="E13" i="3" s="1"/>
  <c r="E12" i="3" s="1"/>
  <c r="G6" i="3" l="1"/>
  <c r="G11" i="3"/>
  <c r="E11" i="3"/>
  <c r="F10" i="1"/>
  <c r="F11" i="1"/>
  <c r="F12" i="1"/>
  <c r="F15" i="1"/>
  <c r="F18" i="1"/>
  <c r="G19" i="3" l="1"/>
  <c r="I11" i="3"/>
  <c r="I19" i="3" s="1"/>
  <c r="E19" i="3"/>
  <c r="L18" i="1"/>
  <c r="L17" i="1"/>
  <c r="L16" i="1"/>
  <c r="L15" i="1"/>
  <c r="L14" i="1"/>
  <c r="L13" i="1"/>
  <c r="L12" i="1"/>
  <c r="L11" i="1"/>
  <c r="L10" i="1"/>
  <c r="L9" i="1"/>
  <c r="L8" i="1"/>
  <c r="J19" i="1"/>
  <c r="F8" i="1"/>
  <c r="F19" i="1" l="1"/>
  <c r="K19" i="1"/>
  <c r="L19" i="1" s="1"/>
  <c r="H19" i="1" l="1"/>
  <c r="E19" i="1" l="1"/>
  <c r="G19" i="1"/>
  <c r="I19" i="1" s="1"/>
  <c r="D19" i="1"/>
</calcChain>
</file>

<file path=xl/sharedStrings.xml><?xml version="1.0" encoding="utf-8"?>
<sst xmlns="http://schemas.openxmlformats.org/spreadsheetml/2006/main" count="89" uniqueCount="79">
  <si>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</si>
  <si>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</si>
  <si>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</si>
  <si>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ФИНАНСОВО-ЭКОНОМИЧЕСКОЕ УПРАВЛЕНИЕ АДМИНИСТРАЦИИ МОТЫГИНСКОГО РАЙОНА</t>
  </si>
  <si>
    <t>094</t>
  </si>
  <si>
    <t>АДМИНИСТРАЦИЯ МОТЫГИНСКОГО РАЙОНА</t>
  </si>
  <si>
    <t>МУНИЦИПАЛЬНОЕ КАЗЁННОЕ УЧРЕЖДЕНИЕ "ЕДИНАЯ ДЕЖУРНО-ДИСПЕТЧЕРСКАЯ СЛУЖБА" МОТЫГИНСКОГО РАЙОНА</t>
  </si>
  <si>
    <t>МУНИЦИПАЛЬНОЕ КАЗЕННОЕ УЧРЕЖДЕНИЕ "МОТЫГИНСКИЙ РАЙОННЫЙ АРХИВ"</t>
  </si>
  <si>
    <t>МУНИЦИПАЛЬНОЕ КАЗЕННОЕ УЧРЕЖДЕНИЕ "ЦЕНТРАЛИЗОВАННАЯ БУХГАЛТЕРИЯ МУНИЦИПАЛЬНОГО ОБРАЗОВАНИЯ МОТЫГИНСКИЙ РАЙОН"</t>
  </si>
  <si>
    <t>МУНИЦИПАЛЬНОЕ КАЗЕННОЕ УЧРЕЖДЕНИЕ "СЛУЖБА ЗЕМЕЛЬНО-ИМУЩЕСТВЕННЫХ ОТНОШЕНИЙ  МОТЫГИНСКОГО РАЙОНА"</t>
  </si>
  <si>
    <t>МУНИЦИПАЛЬНОЕ КАЗЁННОЕ УЧРЕЖДЕНИЕ "УПРАВЛЕНИЕ ОБРАЗОВАНИЯ МОТЫГИНСКОГО РАЙОНА"</t>
  </si>
  <si>
    <t>МУНИЦИПАЛЬНОЕ КАЗЕННОЕ УЧРЕЖДЕНИЕ УПРАВЛЕНИЕ КУЛЬТУРЫ МОТЫГИНСКОГО РАЙОНА</t>
  </si>
  <si>
    <t>КОНТРОЛЬНО-СЧЕТНЫЙ ОРГАН МОТЫГИНСКОГО РАЙОНА</t>
  </si>
  <si>
    <t>МОТЫГИНСКИЙ РАЙОННЫЙ СОВЕТ ДЕПУТАТОВ</t>
  </si>
  <si>
    <t>099</t>
  </si>
  <si>
    <t>951</t>
  </si>
  <si>
    <t>952</t>
  </si>
  <si>
    <t>955</t>
  </si>
  <si>
    <t>957</t>
  </si>
  <si>
    <t>Итого</t>
  </si>
  <si>
    <t>Условно утвержденные расходы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</si>
  <si>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</si>
  <si>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</si>
  <si>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2</t>
  </si>
  <si>
    <t>3</t>
  </si>
  <si>
    <t>4</t>
  </si>
  <si>
    <t>1</t>
  </si>
  <si>
    <t>094 01 03 01 00 00 0000 000</t>
  </si>
  <si>
    <t>Бюджетные кредиты от других бюджетов бюджетной системы Российской Федерации в валюте Российской Федерации</t>
  </si>
  <si>
    <t>094 01 03 01 00 00 0000 700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</si>
  <si>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</si>
  <si>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094 01 03 01 00 05 0000 710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</si>
  <si>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</si>
  <si>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094 01 03 01 00 00 0000 800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</si>
  <si>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</si>
  <si>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5</t>
  </si>
  <si>
    <t>094 01 03 01 00 05 0000 810</t>
  </si>
  <si>
    <t>Погашение бюджетами муниципальных районов кредитов  от других бюджетов бюджетной системы Российской Федерации в валюте Российской Федерации</t>
  </si>
  <si>
    <t>6</t>
  </si>
  <si>
    <t>094 01 05 00 00 00 0000 000</t>
  </si>
  <si>
    <t>Изменение остатков средств на счетах по учету средств бюджета</t>
  </si>
  <si>
    <t>7</t>
  </si>
  <si>
    <t>094 01 05 00 00 00 0000 500</t>
  </si>
  <si>
    <t>Увеличение остатков средств бюджетов</t>
  </si>
  <si>
    <t>8</t>
  </si>
  <si>
    <t>094 01 05 02 00 00 0000 500</t>
  </si>
  <si>
    <t>Увеличение прочих остатков средств бюджетов</t>
  </si>
  <si>
    <t>9</t>
  </si>
  <si>
    <t>094 01 05 02 01 00 0000 510</t>
  </si>
  <si>
    <t>Увеличение прочих остатков денежных средств бюджетов</t>
  </si>
  <si>
    <t>10</t>
  </si>
  <si>
    <t>094 01 05 02 01 05 0000 510</t>
  </si>
  <si>
    <t>Увеличение прочих остатков денежных средств бюджетов муниципальных районов</t>
  </si>
  <si>
    <t>11</t>
  </si>
  <si>
    <t>Уменьшение остатков средств бюджетов</t>
  </si>
  <si>
    <t>12</t>
  </si>
  <si>
    <t>094 01 05 02 00 00 0000 600</t>
  </si>
  <si>
    <t>Уменьшение прочих остатков средств бюджетов</t>
  </si>
  <si>
    <t>13</t>
  </si>
  <si>
    <t>094 01 05 02 01 05 0000 610</t>
  </si>
  <si>
    <t>Уменьшение прочих остатков денежных средств бюджетов муниципальных районов</t>
  </si>
  <si>
    <t>Всего</t>
  </si>
  <si>
    <t>Сумма на          2024 год с учетом проекта решения</t>
  </si>
  <si>
    <t>Сумма на          2025 год с учетом проекта решения</t>
  </si>
  <si>
    <t>Сумма изменений 2025 год</t>
  </si>
  <si>
    <t>( руб.)</t>
  </si>
  <si>
    <t>Изменения с учетом проекта решения на 2025 г</t>
  </si>
  <si>
    <t>Сравнительная таблица показателей Мотыгинского районного бюджета на 2024 год и плановый период 2025-2026 годов</t>
  </si>
  <si>
    <t>Сумма на          2026 год с учетом проекта решения</t>
  </si>
  <si>
    <t>Сумма изменений 2026 год</t>
  </si>
  <si>
    <t>Изменения источников внутреннего финансирования дефицита  районного бюджета в 2024 году и плановом периоде 2025-2026 годов</t>
  </si>
  <si>
    <t>Изменения с учетом проекта решения  на 2024 г</t>
  </si>
  <si>
    <t>Изменения с учетом проекта решения на 2026 г</t>
  </si>
  <si>
    <t>Сумма изменений 2024 год</t>
  </si>
  <si>
    <t>Сумма на          2024 год (Решение о бюджете от 20.06.2024 №26-293)</t>
  </si>
  <si>
    <t>Сумма на          2025 год (Решение о бюджете от 20.06.2024 №26-293)</t>
  </si>
  <si>
    <t>Сумма на          2026 год (Решение о бюджете от 20.06.2024 №26-293)</t>
  </si>
  <si>
    <t>Сумма на          2024 год  (Решение о бюджете от 20.06.2024 №26-293)</t>
  </si>
  <si>
    <t>Сумма на          2025 год  (Решение о бюджете от 20.06.2024 №26-293)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</si>
</sst>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b/>
      <i/>
      <sz val="11"/>
      <color indexed="8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4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4" fontId="0" fillId="0" borderId="1" xfId="0" applyNumberFormat="1" applyBorder="1"/>
    <xf numFmtId="0" fontId="0" fillId="0" borderId="1" xfId="0" applyBorder="1"/>
    <xf numFmtId="49" fontId="0" fillId="0" borderId="1" xfId="0" applyNumberFormat="1" applyBorder="1" applyAlignment="1">
      <alignment horizontal="center"/>
    </xf>
    <xf numFmtId="0" fontId="6" fillId="2" borderId="1" xfId="2" applyFont="1" applyFill="1" applyBorder="1" applyAlignment="1">
      <alignment wrapText="1"/>
    </xf>
    <xf numFmtId="0" fontId="6" fillId="2" borderId="1" xfId="2" applyFont="1" applyFill="1" applyBorder="1" applyAlignment="1">
      <alignment vertical="center" wrapText="1"/>
    </xf>
    <xf numFmtId="0" fontId="7" fillId="0" borderId="1" xfId="0" applyFont="1" applyBorder="1"/>
    <xf numFmtId="4" fontId="3" fillId="0" borderId="1" xfId="0" applyNumberFormat="1" applyFont="1" applyBorder="1"/>
    <xf numFmtId="4" fontId="8" fillId="0" borderId="1" xfId="0" applyNumberFormat="1" applyFont="1" applyBorder="1"/>
    <xf numFmtId="0" fontId="10" fillId="0" borderId="1" xfId="2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justify" vertical="center" wrapText="1"/>
    </xf>
    <xf numFmtId="0" fontId="0" fillId="0" borderId="0" xfId="0" applyAlignment="1">
      <alignment horizontal="right"/>
    </xf>
    <xf numFmtId="49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5" fontId="0" fillId="0" borderId="1" xfId="1" applyNumberFormat="1" applyFont="1" applyBorder="1" applyAlignment="1">
      <alignment horizontal="center"/>
    </xf>
    <xf numFmtId="0" fontId="15" fillId="0" borderId="1" xfId="0" applyFont="1" applyFill="1" applyBorder="1" applyAlignment="1">
      <alignment horizontal="center" vertical="top" wrapText="1" shrinkToFit="1"/>
    </xf>
    <xf numFmtId="49" fontId="15" fillId="0" borderId="1" xfId="0" applyNumberFormat="1" applyFont="1" applyFill="1" applyBorder="1" applyAlignment="1">
      <alignment horizontal="center" wrapText="1" shrinkToFit="1"/>
    </xf>
    <xf numFmtId="3" fontId="15" fillId="0" borderId="1" xfId="0" applyNumberFormat="1" applyFont="1" applyFill="1" applyBorder="1" applyAlignment="1">
      <alignment horizontal="center" wrapText="1" shrinkToFit="1"/>
    </xf>
    <xf numFmtId="49" fontId="15" fillId="0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right"/>
    </xf>
    <xf numFmtId="43" fontId="15" fillId="0" borderId="1" xfId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vertical="top" wrapText="1"/>
    </xf>
    <xf numFmtId="43" fontId="15" fillId="0" borderId="1" xfId="1" applyFont="1" applyFill="1" applyBorder="1" applyAlignment="1">
      <alignment horizontal="right" wrapText="1"/>
    </xf>
    <xf numFmtId="43" fontId="15" fillId="0" borderId="1" xfId="1" applyFont="1" applyFill="1" applyBorder="1" applyAlignment="1">
      <alignment horizontal="right"/>
    </xf>
    <xf numFmtId="4" fontId="0" fillId="0" borderId="1" xfId="0" applyNumberFormat="1" applyFill="1" applyBorder="1"/>
    <xf numFmtId="4" fontId="8" fillId="0" borderId="1" xfId="0" applyNumberFormat="1" applyFont="1" applyFill="1" applyBorder="1"/>
    <xf numFmtId="0" fontId="14" fillId="0" borderId="0" xfId="0" applyFont="1" applyFill="1"/>
    <xf numFmtId="0" fontId="12" fillId="0" borderId="0" xfId="0" applyFont="1" applyFill="1"/>
    <xf numFmtId="0" fontId="15" fillId="0" borderId="1" xfId="0" applyFont="1" applyFill="1" applyBorder="1" applyAlignment="1">
      <alignment wrapText="1"/>
    </xf>
    <xf numFmtId="4" fontId="14" fillId="0" borderId="0" xfId="0" applyNumberFormat="1" applyFont="1" applyFill="1"/>
    <xf numFmtId="0" fontId="11" fillId="0" borderId="0" xfId="0" applyFont="1" applyAlignment="1">
      <alignment horizontal="center"/>
    </xf>
    <xf numFmtId="49" fontId="15" fillId="0" borderId="1" xfId="0" applyNumberFormat="1" applyFont="1" applyFill="1" applyBorder="1" applyAlignment="1">
      <alignment horizontal="left"/>
    </xf>
    <xf numFmtId="166" fontId="13" fillId="0" borderId="0" xfId="0" applyNumberFormat="1" applyFont="1" applyFill="1" applyAlignment="1">
      <alignment horizontal="center" wrapText="1"/>
    </xf>
    <xf numFmtId="0" fontId="15" fillId="0" borderId="1" xfId="0" applyFont="1" applyFill="1" applyBorder="1" applyAlignment="1">
      <alignment horizontal="center" vertical="center" wrapText="1" shrinkToFit="1"/>
    </xf>
    <xf numFmtId="49" fontId="15" fillId="0" borderId="1" xfId="0" applyNumberFormat="1" applyFont="1" applyFill="1" applyBorder="1" applyAlignment="1">
      <alignment horizontal="center" vertical="center" wrapText="1" shrinkToFit="1"/>
    </xf>
    <xf numFmtId="49" fontId="15" fillId="0" borderId="2" xfId="0" applyNumberFormat="1" applyFont="1" applyFill="1" applyBorder="1" applyAlignment="1">
      <alignment horizontal="center" vertical="center" wrapText="1" shrinkToFit="1"/>
    </xf>
    <xf numFmtId="49" fontId="15" fillId="0" borderId="3" xfId="0" applyNumberFormat="1" applyFont="1" applyFill="1" applyBorder="1" applyAlignment="1">
      <alignment horizontal="center" vertical="center" wrapText="1" shrinkToFit="1"/>
    </xf>
    <xf numFmtId="166" fontId="15" fillId="0" borderId="2" xfId="0" applyNumberFormat="1" applyFont="1" applyFill="1" applyBorder="1" applyAlignment="1">
      <alignment horizontal="center" vertical="center" wrapText="1" shrinkToFit="1"/>
    </xf>
    <xf numFmtId="166" fontId="15" fillId="0" borderId="3" xfId="0" applyNumberFormat="1" applyFont="1" applyFill="1" applyBorder="1" applyAlignment="1">
      <alignment horizontal="center" vertical="center" wrapText="1" shrinkToFit="1"/>
    </xf>
    <xf numFmtId="166" fontId="15" fillId="0" borderId="1" xfId="0" applyNumberFormat="1" applyFont="1" applyFill="1" applyBorder="1" applyAlignment="1">
      <alignment horizontal="center" vertical="center" wrapText="1" shrinkToFit="1"/>
    </xf>
  </cellXfs>
  <cellStyles count="5">
    <cellStyle name="Обычный" xfId="0" builtinId="0"/>
    <cellStyle name="Обычный 2" xfId="3"/>
    <cellStyle name="Обычный 3" xfId="2"/>
    <cellStyle name="Финансовый" xfId="1" builtinId="3"/>
    <cellStyle name="Финансовый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9"/>
  <sheetViews>
    <sheetView tabSelected="1" topLeftCell="A13" workbookViewId="0">
      <selection activeCell="B27" sqref="B27"/>
    </sheetView>
  </sheetViews>
  <sheetFormatPr defaultRowHeight="15" x14ac:dyDescent="0.25"/>
  <cols>
    <col min="1" max="1" width="7.140625" customWidth="1"/>
    <col min="2" max="2" width="32.85546875" customWidth="1"/>
    <col min="3" max="3" width="10.28515625" customWidth="1"/>
    <col min="4" max="4" width="15.5703125" customWidth="1"/>
    <col min="5" max="5" width="15.42578125" customWidth="1"/>
    <col min="6" max="6" width="15.28515625" customWidth="1"/>
    <col min="7" max="7" width="15.140625" customWidth="1"/>
    <col min="8" max="8" width="15.7109375" customWidth="1"/>
    <col min="9" max="9" width="17.28515625" customWidth="1"/>
    <col min="10" max="10" width="17.5703125" customWidth="1"/>
    <col min="11" max="11" width="16" customWidth="1"/>
    <col min="12" max="12" width="15.5703125" customWidth="1"/>
  </cols>
  <sheetData>
    <row r="2" spans="1:13" x14ac:dyDescent="0.25">
      <c r="A2" s="31" t="s">
        <v>67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3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5" spans="1:13" x14ac:dyDescent="0.25">
      <c r="L5" s="12" t="s">
        <v>65</v>
      </c>
    </row>
    <row r="6" spans="1:13" ht="138.75" customHeight="1" x14ac:dyDescent="0.25">
      <c r="A6" s="10" t="s">
        <v>0</v>
      </c>
      <c r="B6" s="9" t="s">
        <v>1</v>
      </c>
      <c r="C6" s="10" t="s">
        <v>2</v>
      </c>
      <c r="D6" s="13" t="s">
        <v>74</v>
      </c>
      <c r="E6" s="13" t="s">
        <v>62</v>
      </c>
      <c r="F6" s="13" t="s">
        <v>73</v>
      </c>
      <c r="G6" s="13" t="s">
        <v>75</v>
      </c>
      <c r="H6" s="13" t="s">
        <v>63</v>
      </c>
      <c r="I6" s="13" t="s">
        <v>64</v>
      </c>
      <c r="J6" s="13" t="s">
        <v>76</v>
      </c>
      <c r="K6" s="13" t="s">
        <v>68</v>
      </c>
      <c r="L6" s="13" t="s">
        <v>69</v>
      </c>
      <c r="M6" s="14"/>
    </row>
    <row r="7" spans="1:13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</row>
    <row r="8" spans="1:13" ht="45" customHeight="1" x14ac:dyDescent="0.25">
      <c r="A8" s="2">
        <v>1</v>
      </c>
      <c r="B8" s="4" t="s">
        <v>3</v>
      </c>
      <c r="C8" s="3" t="s">
        <v>4</v>
      </c>
      <c r="D8" s="1">
        <v>212412073.46000001</v>
      </c>
      <c r="E8" s="25">
        <v>216289059.91999999</v>
      </c>
      <c r="F8" s="25">
        <f>E8-D8</f>
        <v>3876986.4599999785</v>
      </c>
      <c r="G8" s="1">
        <v>188137359.49000001</v>
      </c>
      <c r="H8" s="1">
        <v>188137359.49000001</v>
      </c>
      <c r="I8" s="1">
        <f>H8-G8</f>
        <v>0</v>
      </c>
      <c r="J8" s="1">
        <v>188481459.49000001</v>
      </c>
      <c r="K8" s="1">
        <v>188481459.49000001</v>
      </c>
      <c r="L8" s="1">
        <f>K8-J8</f>
        <v>0</v>
      </c>
    </row>
    <row r="9" spans="1:13" ht="47.25" customHeight="1" x14ac:dyDescent="0.25">
      <c r="A9" s="2">
        <v>2</v>
      </c>
      <c r="B9" s="5" t="s">
        <v>5</v>
      </c>
      <c r="C9" s="3" t="s">
        <v>14</v>
      </c>
      <c r="D9" s="1">
        <v>184250287.81999999</v>
      </c>
      <c r="E9" s="25">
        <f>190522248.29+50+2166576</f>
        <v>192688874.28999999</v>
      </c>
      <c r="F9" s="25">
        <f>E9-D9</f>
        <v>8438586.4699999988</v>
      </c>
      <c r="G9" s="1">
        <v>176660876.08000001</v>
      </c>
      <c r="H9" s="1">
        <v>176660876.08000001</v>
      </c>
      <c r="I9" s="1">
        <f t="shared" ref="I9:I19" si="0">H9-G9</f>
        <v>0</v>
      </c>
      <c r="J9" s="1">
        <v>176485901.22</v>
      </c>
      <c r="K9" s="1">
        <v>176485901.22</v>
      </c>
      <c r="L9" s="1">
        <f t="shared" ref="L9:L19" si="1">K9-J9</f>
        <v>0</v>
      </c>
    </row>
    <row r="10" spans="1:13" ht="68.25" customHeight="1" x14ac:dyDescent="0.25">
      <c r="A10" s="2">
        <v>3</v>
      </c>
      <c r="B10" s="5" t="s">
        <v>6</v>
      </c>
      <c r="C10" s="3" t="s">
        <v>14</v>
      </c>
      <c r="D10" s="1">
        <v>7562730.1600000001</v>
      </c>
      <c r="E10" s="25">
        <v>7569730.1600000001</v>
      </c>
      <c r="F10" s="25">
        <f t="shared" ref="F9:F18" si="2">E10-D10</f>
        <v>7000</v>
      </c>
      <c r="G10" s="1">
        <v>6865681.1600000001</v>
      </c>
      <c r="H10" s="1">
        <v>6865681.1600000001</v>
      </c>
      <c r="I10" s="1">
        <f t="shared" si="0"/>
        <v>0</v>
      </c>
      <c r="J10" s="1">
        <v>6865681.1600000001</v>
      </c>
      <c r="K10" s="1">
        <v>6865681.1600000001</v>
      </c>
      <c r="L10" s="1">
        <f t="shared" si="1"/>
        <v>0</v>
      </c>
    </row>
    <row r="11" spans="1:13" ht="51.75" customHeight="1" x14ac:dyDescent="0.25">
      <c r="A11" s="2">
        <v>4</v>
      </c>
      <c r="B11" s="5" t="s">
        <v>7</v>
      </c>
      <c r="C11" s="3" t="s">
        <v>14</v>
      </c>
      <c r="D11" s="1">
        <v>3286229.22</v>
      </c>
      <c r="E11" s="25">
        <v>3236229.22</v>
      </c>
      <c r="F11" s="25">
        <f t="shared" si="2"/>
        <v>-50000</v>
      </c>
      <c r="G11" s="1">
        <v>3036332.72</v>
      </c>
      <c r="H11" s="1">
        <v>3036332.72</v>
      </c>
      <c r="I11" s="1">
        <f t="shared" si="0"/>
        <v>0</v>
      </c>
      <c r="J11" s="1">
        <v>3036332.72</v>
      </c>
      <c r="K11" s="1">
        <v>3036332.72</v>
      </c>
      <c r="L11" s="1">
        <f t="shared" si="1"/>
        <v>0</v>
      </c>
    </row>
    <row r="12" spans="1:13" ht="75" customHeight="1" x14ac:dyDescent="0.25">
      <c r="A12" s="2">
        <v>5</v>
      </c>
      <c r="B12" s="5" t="s">
        <v>8</v>
      </c>
      <c r="C12" s="3" t="s">
        <v>14</v>
      </c>
      <c r="D12" s="1">
        <v>78786419.959999993</v>
      </c>
      <c r="E12" s="25">
        <v>80292628.760000005</v>
      </c>
      <c r="F12" s="25">
        <f t="shared" si="2"/>
        <v>1506208.8000000119</v>
      </c>
      <c r="G12" s="1">
        <v>71918191.959999993</v>
      </c>
      <c r="H12" s="1">
        <v>71918191.959999993</v>
      </c>
      <c r="I12" s="1">
        <f t="shared" si="0"/>
        <v>0</v>
      </c>
      <c r="J12" s="1">
        <v>71904475.959999993</v>
      </c>
      <c r="K12" s="1">
        <v>71904475.959999993</v>
      </c>
      <c r="L12" s="1">
        <f t="shared" si="1"/>
        <v>0</v>
      </c>
    </row>
    <row r="13" spans="1:13" ht="48" x14ac:dyDescent="0.25">
      <c r="A13" s="2">
        <v>6</v>
      </c>
      <c r="B13" s="5" t="s">
        <v>9</v>
      </c>
      <c r="C13" s="3" t="s">
        <v>14</v>
      </c>
      <c r="D13" s="1">
        <v>11772464.73</v>
      </c>
      <c r="E13" s="25">
        <v>11364656.74</v>
      </c>
      <c r="F13" s="25">
        <f t="shared" si="2"/>
        <v>-407807.99000000022</v>
      </c>
      <c r="G13" s="1">
        <v>10713138.73</v>
      </c>
      <c r="H13" s="1">
        <v>10713138.73</v>
      </c>
      <c r="I13" s="1">
        <f t="shared" si="0"/>
        <v>0</v>
      </c>
      <c r="J13" s="1">
        <v>10713138.73</v>
      </c>
      <c r="K13" s="1">
        <v>10713138.73</v>
      </c>
      <c r="L13" s="1">
        <f t="shared" si="1"/>
        <v>0</v>
      </c>
    </row>
    <row r="14" spans="1:13" ht="55.5" customHeight="1" x14ac:dyDescent="0.25">
      <c r="A14" s="2">
        <v>7</v>
      </c>
      <c r="B14" s="4" t="s">
        <v>10</v>
      </c>
      <c r="C14" s="3" t="s">
        <v>15</v>
      </c>
      <c r="D14" s="1">
        <v>802269464.86000001</v>
      </c>
      <c r="E14" s="25">
        <v>811421340.69000006</v>
      </c>
      <c r="F14" s="25">
        <f t="shared" si="2"/>
        <v>9151875.8300000429</v>
      </c>
      <c r="G14" s="1">
        <v>720448355</v>
      </c>
      <c r="H14" s="25">
        <f>720448355+253110</f>
        <v>720701465</v>
      </c>
      <c r="I14" s="1">
        <f t="shared" si="0"/>
        <v>253110</v>
      </c>
      <c r="J14" s="25">
        <v>720822084.29999995</v>
      </c>
      <c r="K14" s="1">
        <f>720822084.3+253110</f>
        <v>721075194.29999995</v>
      </c>
      <c r="L14" s="1">
        <f t="shared" si="1"/>
        <v>253110</v>
      </c>
    </row>
    <row r="15" spans="1:13" ht="48" x14ac:dyDescent="0.25">
      <c r="A15" s="2">
        <v>8</v>
      </c>
      <c r="B15" s="5" t="s">
        <v>11</v>
      </c>
      <c r="C15" s="3" t="s">
        <v>16</v>
      </c>
      <c r="D15" s="1">
        <v>145602760.88999999</v>
      </c>
      <c r="E15" s="25">
        <v>148223667.88999999</v>
      </c>
      <c r="F15" s="25">
        <f t="shared" si="2"/>
        <v>2620907</v>
      </c>
      <c r="G15" s="1">
        <v>132060750.89</v>
      </c>
      <c r="H15" s="1">
        <v>132060750.89</v>
      </c>
      <c r="I15" s="1">
        <f t="shared" si="0"/>
        <v>0</v>
      </c>
      <c r="J15" s="1">
        <v>108352940.58</v>
      </c>
      <c r="K15" s="1">
        <v>108352940.58</v>
      </c>
      <c r="L15" s="1">
        <f t="shared" si="1"/>
        <v>0</v>
      </c>
    </row>
    <row r="16" spans="1:13" ht="31.5" customHeight="1" x14ac:dyDescent="0.25">
      <c r="A16" s="2">
        <v>9</v>
      </c>
      <c r="B16" s="5" t="s">
        <v>12</v>
      </c>
      <c r="C16" s="3" t="s">
        <v>17</v>
      </c>
      <c r="D16" s="1">
        <v>4727782.6500000004</v>
      </c>
      <c r="E16" s="25">
        <v>4727782.6500000004</v>
      </c>
      <c r="F16" s="25">
        <f t="shared" si="2"/>
        <v>0</v>
      </c>
      <c r="G16" s="1">
        <v>4537950.6500000004</v>
      </c>
      <c r="H16" s="1">
        <v>4537950.6500000004</v>
      </c>
      <c r="I16" s="1">
        <f t="shared" si="0"/>
        <v>0</v>
      </c>
      <c r="J16" s="1">
        <v>4109739.65</v>
      </c>
      <c r="K16" s="1">
        <v>4109739.65</v>
      </c>
      <c r="L16" s="1">
        <f t="shared" si="1"/>
        <v>0</v>
      </c>
    </row>
    <row r="17" spans="1:12" ht="48.75" customHeight="1" x14ac:dyDescent="0.25">
      <c r="A17" s="2">
        <v>10</v>
      </c>
      <c r="B17" s="5" t="s">
        <v>13</v>
      </c>
      <c r="C17" s="3" t="s">
        <v>18</v>
      </c>
      <c r="D17" s="1">
        <v>8346127.9500000002</v>
      </c>
      <c r="E17" s="25">
        <v>7029019.8200000003</v>
      </c>
      <c r="F17" s="25">
        <f t="shared" si="2"/>
        <v>-1317108.1299999999</v>
      </c>
      <c r="G17" s="1">
        <v>8029741.9500000002</v>
      </c>
      <c r="H17" s="1">
        <v>8029741.9500000002</v>
      </c>
      <c r="I17" s="1">
        <f t="shared" si="0"/>
        <v>0</v>
      </c>
      <c r="J17" s="1">
        <v>8029741.9500000002</v>
      </c>
      <c r="K17" s="1">
        <v>8029741.9500000002</v>
      </c>
      <c r="L17" s="1">
        <f t="shared" si="1"/>
        <v>0</v>
      </c>
    </row>
    <row r="18" spans="1:12" ht="26.25" customHeight="1" x14ac:dyDescent="0.25">
      <c r="A18" s="2">
        <v>11</v>
      </c>
      <c r="B18" s="11" t="s">
        <v>20</v>
      </c>
      <c r="C18" s="3"/>
      <c r="D18" s="8"/>
      <c r="E18" s="26"/>
      <c r="F18" s="25">
        <f t="shared" si="2"/>
        <v>0</v>
      </c>
      <c r="G18" s="1">
        <v>22582387</v>
      </c>
      <c r="H18" s="1">
        <v>22582387</v>
      </c>
      <c r="I18" s="1">
        <f t="shared" si="0"/>
        <v>0</v>
      </c>
      <c r="J18" s="8">
        <v>43748000</v>
      </c>
      <c r="K18" s="1">
        <v>43748000</v>
      </c>
      <c r="L18" s="1">
        <f t="shared" si="1"/>
        <v>0</v>
      </c>
    </row>
    <row r="19" spans="1:12" x14ac:dyDescent="0.25">
      <c r="A19" s="2">
        <v>12</v>
      </c>
      <c r="B19" s="6" t="s">
        <v>19</v>
      </c>
      <c r="C19" s="2"/>
      <c r="D19" s="7">
        <f>SUM(D8:D17)</f>
        <v>1459016341.7</v>
      </c>
      <c r="E19" s="7">
        <f>SUM(E8:E18)</f>
        <v>1482842990.1400001</v>
      </c>
      <c r="F19" s="7">
        <f>SUM(F8:F18)</f>
        <v>23826648.440000031</v>
      </c>
      <c r="G19" s="7">
        <f>SUM(G8:G18)</f>
        <v>1344990765.6300004</v>
      </c>
      <c r="H19" s="7">
        <f>SUM(H8:H18)</f>
        <v>1345243875.6300004</v>
      </c>
      <c r="I19" s="7">
        <f t="shared" si="0"/>
        <v>253110</v>
      </c>
      <c r="J19" s="7">
        <f>SUM(J8:J18)</f>
        <v>1342549495.76</v>
      </c>
      <c r="K19" s="7">
        <f>SUM(K8:K18)</f>
        <v>1342802605.76</v>
      </c>
      <c r="L19" s="7">
        <f t="shared" si="1"/>
        <v>253110</v>
      </c>
    </row>
  </sheetData>
  <mergeCells count="1">
    <mergeCell ref="A2:L3"/>
  </mergeCells>
  <pageMargins left="0.70866141732283472" right="0.70866141732283472" top="0.74803149606299213" bottom="0.74803149606299213" header="0.31496062992125984" footer="0.31496062992125984"/>
  <pageSetup paperSize="9" scale="63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opLeftCell="A7" workbookViewId="0">
      <selection activeCell="Q18" sqref="P18:Q18"/>
    </sheetView>
  </sheetViews>
  <sheetFormatPr defaultRowHeight="15" x14ac:dyDescent="0.25"/>
  <cols>
    <col min="1" max="1" width="5.42578125" style="27" customWidth="1"/>
    <col min="2" max="2" width="24" style="27" customWidth="1"/>
    <col min="3" max="3" width="47.140625" style="27" customWidth="1"/>
    <col min="4" max="4" width="15.5703125" style="27" customWidth="1"/>
    <col min="5" max="5" width="16.28515625" style="27" customWidth="1"/>
    <col min="6" max="6" width="15.7109375" style="27" customWidth="1"/>
    <col min="7" max="7" width="16.5703125" style="27" customWidth="1"/>
    <col min="8" max="8" width="16.85546875" style="27" customWidth="1"/>
    <col min="9" max="9" width="16.5703125" style="27" customWidth="1"/>
    <col min="10" max="16384" width="9.140625" style="27"/>
  </cols>
  <sheetData>
    <row r="1" spans="1:9" ht="15" customHeight="1" x14ac:dyDescent="0.25">
      <c r="A1" s="33" t="s">
        <v>70</v>
      </c>
      <c r="B1" s="33"/>
      <c r="C1" s="33"/>
      <c r="D1" s="33"/>
      <c r="E1" s="33"/>
      <c r="F1" s="33"/>
      <c r="G1" s="33"/>
      <c r="H1" s="33"/>
      <c r="I1" s="33"/>
    </row>
    <row r="2" spans="1:9" x14ac:dyDescent="0.25">
      <c r="A2" s="28"/>
      <c r="B2" s="28"/>
      <c r="C2" s="28"/>
      <c r="D2" s="28"/>
      <c r="E2" s="28"/>
      <c r="F2" s="28"/>
      <c r="G2" s="28"/>
      <c r="H2" s="28"/>
      <c r="I2" s="28"/>
    </row>
    <row r="3" spans="1:9" ht="15" customHeight="1" x14ac:dyDescent="0.25">
      <c r="A3" s="34" t="s">
        <v>0</v>
      </c>
      <c r="B3" s="35" t="s">
        <v>21</v>
      </c>
      <c r="C3" s="35" t="s">
        <v>22</v>
      </c>
      <c r="D3" s="36" t="s">
        <v>77</v>
      </c>
      <c r="E3" s="38" t="s">
        <v>71</v>
      </c>
      <c r="F3" s="36" t="s">
        <v>78</v>
      </c>
      <c r="G3" s="40" t="s">
        <v>66</v>
      </c>
      <c r="H3" s="36" t="s">
        <v>76</v>
      </c>
      <c r="I3" s="40" t="s">
        <v>72</v>
      </c>
    </row>
    <row r="4" spans="1:9" ht="113.25" customHeight="1" x14ac:dyDescent="0.25">
      <c r="A4" s="34"/>
      <c r="B4" s="35"/>
      <c r="C4" s="35"/>
      <c r="D4" s="37"/>
      <c r="E4" s="39"/>
      <c r="F4" s="37"/>
      <c r="G4" s="40"/>
      <c r="H4" s="37"/>
      <c r="I4" s="40"/>
    </row>
    <row r="5" spans="1:9" x14ac:dyDescent="0.25">
      <c r="A5" s="16">
        <v>1</v>
      </c>
      <c r="B5" s="17" t="s">
        <v>23</v>
      </c>
      <c r="C5" s="17" t="s">
        <v>24</v>
      </c>
      <c r="D5" s="17" t="s">
        <v>25</v>
      </c>
      <c r="E5" s="18">
        <v>5</v>
      </c>
      <c r="F5" s="18">
        <v>6</v>
      </c>
      <c r="G5" s="18">
        <v>7</v>
      </c>
      <c r="H5" s="18">
        <v>8</v>
      </c>
      <c r="I5" s="18">
        <v>9</v>
      </c>
    </row>
    <row r="6" spans="1:9" ht="43.5" customHeight="1" x14ac:dyDescent="0.25">
      <c r="A6" s="19" t="s">
        <v>26</v>
      </c>
      <c r="B6" s="19" t="s">
        <v>27</v>
      </c>
      <c r="C6" s="29" t="s">
        <v>28</v>
      </c>
      <c r="D6" s="24">
        <f>D7-D9</f>
        <v>8964000</v>
      </c>
      <c r="E6" s="24">
        <f>E7-E9</f>
        <v>8964000</v>
      </c>
      <c r="F6" s="24">
        <f t="shared" ref="F6:I6" si="0">F7-F9</f>
        <v>0</v>
      </c>
      <c r="G6" s="24">
        <f t="shared" si="0"/>
        <v>0</v>
      </c>
      <c r="H6" s="24">
        <f t="shared" ref="H6" si="1">H7-H9</f>
        <v>0</v>
      </c>
      <c r="I6" s="24">
        <f t="shared" si="0"/>
        <v>0</v>
      </c>
    </row>
    <row r="7" spans="1:9" ht="55.5" customHeight="1" x14ac:dyDescent="0.25">
      <c r="A7" s="19" t="s">
        <v>23</v>
      </c>
      <c r="B7" s="19" t="s">
        <v>29</v>
      </c>
      <c r="C7" s="29" t="s">
        <v>30</v>
      </c>
      <c r="D7" s="24">
        <f>D8</f>
        <v>91177000</v>
      </c>
      <c r="E7" s="24">
        <f>E8</f>
        <v>91177000</v>
      </c>
      <c r="F7" s="24">
        <f t="shared" ref="F7:I7" si="2">F8</f>
        <v>91177000</v>
      </c>
      <c r="G7" s="24">
        <f t="shared" si="2"/>
        <v>91177000</v>
      </c>
      <c r="H7" s="24">
        <f t="shared" si="2"/>
        <v>91177000</v>
      </c>
      <c r="I7" s="24">
        <f t="shared" si="2"/>
        <v>91177000</v>
      </c>
    </row>
    <row r="8" spans="1:9" ht="46.5" customHeight="1" x14ac:dyDescent="0.25">
      <c r="A8" s="19" t="s">
        <v>24</v>
      </c>
      <c r="B8" s="21" t="s">
        <v>31</v>
      </c>
      <c r="C8" s="22" t="s">
        <v>32</v>
      </c>
      <c r="D8" s="24">
        <v>91177000</v>
      </c>
      <c r="E8" s="24">
        <v>91177000</v>
      </c>
      <c r="F8" s="24">
        <v>91177000</v>
      </c>
      <c r="G8" s="24">
        <v>91177000</v>
      </c>
      <c r="H8" s="24">
        <v>91177000</v>
      </c>
      <c r="I8" s="24">
        <v>91177000</v>
      </c>
    </row>
    <row r="9" spans="1:9" ht="42" customHeight="1" x14ac:dyDescent="0.25">
      <c r="A9" s="19" t="s">
        <v>25</v>
      </c>
      <c r="B9" s="19" t="s">
        <v>33</v>
      </c>
      <c r="C9" s="29" t="s">
        <v>34</v>
      </c>
      <c r="D9" s="23">
        <f>D10</f>
        <v>82213000</v>
      </c>
      <c r="E9" s="23">
        <f>E10</f>
        <v>82213000</v>
      </c>
      <c r="F9" s="23">
        <f>F10</f>
        <v>91177000</v>
      </c>
      <c r="G9" s="23">
        <f>G10</f>
        <v>91177000</v>
      </c>
      <c r="H9" s="23">
        <f>H10</f>
        <v>91177000</v>
      </c>
      <c r="I9" s="24">
        <f t="shared" ref="I9" si="3">I10</f>
        <v>91177000</v>
      </c>
    </row>
    <row r="10" spans="1:9" ht="46.5" customHeight="1" x14ac:dyDescent="0.25">
      <c r="A10" s="19" t="s">
        <v>35</v>
      </c>
      <c r="B10" s="21" t="s">
        <v>36</v>
      </c>
      <c r="C10" s="29" t="s">
        <v>37</v>
      </c>
      <c r="D10" s="24">
        <v>82213000</v>
      </c>
      <c r="E10" s="24">
        <v>82213000</v>
      </c>
      <c r="F10" s="24">
        <v>91177000</v>
      </c>
      <c r="G10" s="24">
        <v>91177000</v>
      </c>
      <c r="H10" s="24">
        <v>91177000</v>
      </c>
      <c r="I10" s="24">
        <v>91177000</v>
      </c>
    </row>
    <row r="11" spans="1:9" ht="27" customHeight="1" x14ac:dyDescent="0.25">
      <c r="A11" s="19" t="s">
        <v>38</v>
      </c>
      <c r="B11" s="19" t="s">
        <v>39</v>
      </c>
      <c r="C11" s="22" t="s">
        <v>40</v>
      </c>
      <c r="D11" s="20">
        <f>D12+D16</f>
        <v>1566610.6100001335</v>
      </c>
      <c r="E11" s="20">
        <f>E12+E16</f>
        <v>29921686.210000038</v>
      </c>
      <c r="F11" s="20">
        <f t="shared" ref="F11" si="4">F12+F16</f>
        <v>0</v>
      </c>
      <c r="G11" s="20">
        <f t="shared" ref="G11:I11" si="5">G12+G16</f>
        <v>0</v>
      </c>
      <c r="H11" s="20">
        <f t="shared" ref="H11" si="6">H12+H16</f>
        <v>0</v>
      </c>
      <c r="I11" s="20">
        <f t="shared" si="5"/>
        <v>0</v>
      </c>
    </row>
    <row r="12" spans="1:9" ht="27.75" customHeight="1" x14ac:dyDescent="0.25">
      <c r="A12" s="19" t="s">
        <v>41</v>
      </c>
      <c r="B12" s="19" t="s">
        <v>42</v>
      </c>
      <c r="C12" s="22" t="s">
        <v>43</v>
      </c>
      <c r="D12" s="23">
        <f t="shared" ref="D12:E14" si="7">D13</f>
        <v>-1539662731.0899999</v>
      </c>
      <c r="E12" s="23">
        <f t="shared" si="7"/>
        <v>-1535134303.9300001</v>
      </c>
      <c r="F12" s="23">
        <f t="shared" ref="F12:I14" si="8">F13</f>
        <v>-1436420875.6300001</v>
      </c>
      <c r="G12" s="23">
        <f t="shared" si="8"/>
        <v>-1436673985.6300001</v>
      </c>
      <c r="H12" s="23">
        <f t="shared" si="8"/>
        <v>-1433979605.76</v>
      </c>
      <c r="I12" s="23">
        <f t="shared" si="8"/>
        <v>-1434232715.76</v>
      </c>
    </row>
    <row r="13" spans="1:9" ht="27.75" customHeight="1" x14ac:dyDescent="0.25">
      <c r="A13" s="19" t="s">
        <v>44</v>
      </c>
      <c r="B13" s="19" t="s">
        <v>45</v>
      </c>
      <c r="C13" s="22" t="s">
        <v>46</v>
      </c>
      <c r="D13" s="23">
        <f t="shared" si="7"/>
        <v>-1539662731.0899999</v>
      </c>
      <c r="E13" s="23">
        <f t="shared" si="7"/>
        <v>-1535134303.9300001</v>
      </c>
      <c r="F13" s="23">
        <f t="shared" si="8"/>
        <v>-1436420875.6300001</v>
      </c>
      <c r="G13" s="23">
        <f t="shared" si="8"/>
        <v>-1436673985.6300001</v>
      </c>
      <c r="H13" s="23">
        <f t="shared" si="8"/>
        <v>-1433979605.76</v>
      </c>
      <c r="I13" s="23">
        <f t="shared" si="8"/>
        <v>-1434232715.76</v>
      </c>
    </row>
    <row r="14" spans="1:9" ht="33.75" customHeight="1" x14ac:dyDescent="0.25">
      <c r="A14" s="19" t="s">
        <v>47</v>
      </c>
      <c r="B14" s="19" t="s">
        <v>48</v>
      </c>
      <c r="C14" s="22" t="s">
        <v>49</v>
      </c>
      <c r="D14" s="23">
        <f t="shared" si="7"/>
        <v>-1539662731.0899999</v>
      </c>
      <c r="E14" s="23">
        <f t="shared" si="7"/>
        <v>-1535134303.9300001</v>
      </c>
      <c r="F14" s="23">
        <f t="shared" si="8"/>
        <v>-1436420875.6300001</v>
      </c>
      <c r="G14" s="23">
        <f t="shared" si="8"/>
        <v>-1436673985.6300001</v>
      </c>
      <c r="H14" s="23">
        <f t="shared" si="8"/>
        <v>-1433979605.76</v>
      </c>
      <c r="I14" s="23">
        <f t="shared" si="8"/>
        <v>-1434232715.76</v>
      </c>
    </row>
    <row r="15" spans="1:9" ht="32.25" customHeight="1" x14ac:dyDescent="0.25">
      <c r="A15" s="19" t="s">
        <v>50</v>
      </c>
      <c r="B15" s="19" t="s">
        <v>51</v>
      </c>
      <c r="C15" s="22" t="s">
        <v>52</v>
      </c>
      <c r="D15" s="20">
        <v>-1539662731.0899999</v>
      </c>
      <c r="E15" s="20">
        <v>-1535134303.9300001</v>
      </c>
      <c r="F15" s="20">
        <v>-1436420875.6300001</v>
      </c>
      <c r="G15" s="20">
        <v>-1436673985.6300001</v>
      </c>
      <c r="H15" s="24">
        <v>-1433979605.76</v>
      </c>
      <c r="I15" s="24">
        <v>-1434232715.76</v>
      </c>
    </row>
    <row r="16" spans="1:9" ht="20.25" customHeight="1" x14ac:dyDescent="0.25">
      <c r="A16" s="19" t="s">
        <v>53</v>
      </c>
      <c r="B16" s="19" t="s">
        <v>39</v>
      </c>
      <c r="C16" s="22" t="s">
        <v>54</v>
      </c>
      <c r="D16" s="23">
        <f t="shared" ref="D16:I17" si="9">D17</f>
        <v>1541229341.7</v>
      </c>
      <c r="E16" s="23">
        <f t="shared" si="9"/>
        <v>1565055990.1400001</v>
      </c>
      <c r="F16" s="23">
        <f t="shared" si="9"/>
        <v>1436420875.6300001</v>
      </c>
      <c r="G16" s="23">
        <f t="shared" si="9"/>
        <v>1436673985.6300001</v>
      </c>
      <c r="H16" s="23">
        <f t="shared" si="9"/>
        <v>1433979605.76</v>
      </c>
      <c r="I16" s="23">
        <f t="shared" si="9"/>
        <v>1434232715.76</v>
      </c>
    </row>
    <row r="17" spans="1:9" ht="21.75" customHeight="1" x14ac:dyDescent="0.25">
      <c r="A17" s="19" t="s">
        <v>55</v>
      </c>
      <c r="B17" s="19" t="s">
        <v>56</v>
      </c>
      <c r="C17" s="22" t="s">
        <v>57</v>
      </c>
      <c r="D17" s="23">
        <f>D18</f>
        <v>1541229341.7</v>
      </c>
      <c r="E17" s="23">
        <f>E18</f>
        <v>1565055990.1400001</v>
      </c>
      <c r="F17" s="23">
        <f t="shared" si="9"/>
        <v>1436420875.6300001</v>
      </c>
      <c r="G17" s="23">
        <f t="shared" si="9"/>
        <v>1436673985.6300001</v>
      </c>
      <c r="H17" s="23">
        <f t="shared" si="9"/>
        <v>1433979605.76</v>
      </c>
      <c r="I17" s="23">
        <f t="shared" si="9"/>
        <v>1434232715.76</v>
      </c>
    </row>
    <row r="18" spans="1:9" ht="31.5" customHeight="1" x14ac:dyDescent="0.25">
      <c r="A18" s="19" t="s">
        <v>58</v>
      </c>
      <c r="B18" s="19" t="s">
        <v>59</v>
      </c>
      <c r="C18" s="29" t="s">
        <v>60</v>
      </c>
      <c r="D18" s="20">
        <v>1541229341.7</v>
      </c>
      <c r="E18" s="20">
        <v>1565055990.1400001</v>
      </c>
      <c r="F18" s="20">
        <v>1436420875.6300001</v>
      </c>
      <c r="G18" s="20">
        <v>1436673985.6300001</v>
      </c>
      <c r="H18" s="20">
        <v>1433979605.76</v>
      </c>
      <c r="I18" s="20">
        <v>1434232715.76</v>
      </c>
    </row>
    <row r="19" spans="1:9" x14ac:dyDescent="0.25">
      <c r="A19" s="32" t="s">
        <v>61</v>
      </c>
      <c r="B19" s="32"/>
      <c r="C19" s="32"/>
      <c r="D19" s="20">
        <f t="shared" ref="D19:I19" si="10">D6+D11</f>
        <v>10530610.610000134</v>
      </c>
      <c r="E19" s="20">
        <f t="shared" si="10"/>
        <v>38885686.210000038</v>
      </c>
      <c r="F19" s="20">
        <f t="shared" si="10"/>
        <v>0</v>
      </c>
      <c r="G19" s="20">
        <f t="shared" si="10"/>
        <v>0</v>
      </c>
      <c r="H19" s="20">
        <f t="shared" si="10"/>
        <v>0</v>
      </c>
      <c r="I19" s="20">
        <f t="shared" si="10"/>
        <v>0</v>
      </c>
    </row>
    <row r="21" spans="1:9" x14ac:dyDescent="0.25">
      <c r="E21" s="30"/>
    </row>
    <row r="24" spans="1:9" x14ac:dyDescent="0.25">
      <c r="E24" s="30"/>
    </row>
  </sheetData>
  <mergeCells count="11">
    <mergeCell ref="A19:C19"/>
    <mergeCell ref="A1:I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23" right="0.1574803149606299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2024-08-27T08:42:00Z</dcterms:modified>
</cp:coreProperties>
</file>